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atasha\Documents\a_imins website docos\Financijsko poslovanje\Proračun i projekcije 2020.2021. godina\"/>
    </mc:Choice>
  </mc:AlternateContent>
  <xr:revisionPtr revIDLastSave="0" documentId="8_{B8682337-7443-416D-BC31-451EF0035D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C19" i="1"/>
  <c r="D18" i="1"/>
  <c r="B19" i="1"/>
  <c r="E14" i="1" l="1"/>
  <c r="E30" i="1"/>
  <c r="E27" i="1"/>
  <c r="E26" i="1"/>
  <c r="E24" i="1"/>
  <c r="E23" i="1"/>
  <c r="E22" i="1"/>
  <c r="E17" i="1"/>
  <c r="E15" i="1"/>
  <c r="D10" i="1"/>
  <c r="B28" i="1"/>
  <c r="E28" i="1" s="1"/>
  <c r="B29" i="1"/>
  <c r="E29" i="1" s="1"/>
  <c r="D28" i="1" l="1"/>
  <c r="D12" i="1"/>
  <c r="D13" i="1"/>
  <c r="D14" i="1"/>
  <c r="D15" i="1"/>
  <c r="D16" i="1"/>
  <c r="D17" i="1"/>
  <c r="D11" i="1"/>
  <c r="D23" i="1"/>
  <c r="D24" i="1"/>
  <c r="D26" i="1"/>
  <c r="D27" i="1"/>
  <c r="D29" i="1"/>
  <c r="D30" i="1"/>
  <c r="D32" i="1"/>
  <c r="D33" i="1"/>
  <c r="D34" i="1"/>
  <c r="D36" i="1"/>
  <c r="D37" i="1"/>
  <c r="D38" i="1"/>
  <c r="D39" i="1"/>
  <c r="D41" i="1"/>
  <c r="D42" i="1"/>
  <c r="D43" i="1"/>
  <c r="D44" i="1"/>
  <c r="D45" i="1"/>
  <c r="D47" i="1"/>
  <c r="D22" i="1"/>
  <c r="C46" i="1"/>
  <c r="C48" i="1"/>
  <c r="C35" i="1"/>
  <c r="C31" i="1"/>
  <c r="C25" i="1"/>
  <c r="B48" i="1"/>
  <c r="B35" i="1"/>
  <c r="B25" i="1"/>
  <c r="B46" i="1"/>
  <c r="E25" i="1" l="1"/>
  <c r="E19" i="1"/>
  <c r="B31" i="1"/>
  <c r="D31" i="1" s="1"/>
  <c r="C40" i="1"/>
  <c r="B49" i="1"/>
  <c r="C49" i="1"/>
  <c r="D19" i="1"/>
  <c r="D35" i="1"/>
  <c r="D48" i="1"/>
  <c r="D46" i="1"/>
  <c r="D25" i="1"/>
  <c r="E31" i="1" l="1"/>
  <c r="B40" i="1"/>
  <c r="B50" i="1" s="1"/>
  <c r="C50" i="1"/>
  <c r="D49" i="1"/>
  <c r="E40" i="1" l="1"/>
  <c r="E50" i="1"/>
  <c r="C51" i="1"/>
  <c r="C52" i="1" s="1"/>
  <c r="D40" i="1"/>
  <c r="D50" i="1"/>
</calcChain>
</file>

<file path=xl/sharedStrings.xml><?xml version="1.0" encoding="utf-8"?>
<sst xmlns="http://schemas.openxmlformats.org/spreadsheetml/2006/main" count="18" uniqueCount="17">
  <si>
    <t>ovdje</t>
  </si>
  <si>
    <t>KONTO</t>
  </si>
  <si>
    <t>PRIHODI</t>
  </si>
  <si>
    <t>INDEKS</t>
  </si>
  <si>
    <t>donos viška</t>
  </si>
  <si>
    <t>UKUPNO</t>
  </si>
  <si>
    <t>RASHODI</t>
  </si>
  <si>
    <t>INSTITUT ZA MIGRACIJE I NARODNOSTI</t>
  </si>
  <si>
    <t>V/M</t>
  </si>
  <si>
    <t>Zagreb, 31.12.2020.</t>
  </si>
  <si>
    <t>PLAN 2020.</t>
  </si>
  <si>
    <t xml:space="preserve">IZVRŠENO 2020. </t>
  </si>
  <si>
    <t>višak - prijenos u 2021. g.</t>
  </si>
  <si>
    <t>rezultat 2020</t>
  </si>
  <si>
    <t>IZVJEŠĆE O IZVRŠENJU FINANCIJSKOG PLANA 2020. godine</t>
  </si>
  <si>
    <t>KLASA: 400-02/19-01/03</t>
  </si>
  <si>
    <t>URBROJ:01/01-21/5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</si>
</sst>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  <charset val="1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2">
    <xf numFmtId="0" fontId="0" fillId="0" borderId="0"/>
    <xf numFmtId="0" fontId="6" fillId="0" borderId="1" applyProtection="0">
      <alignment horizontal="right" vertical="center"/>
    </xf>
  </cellStyleXfs>
  <cellXfs count="3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3" fillId="3" borderId="0" xfId="0" applyFont="1" applyFill="1"/>
    <xf numFmtId="3" fontId="0" fillId="3" borderId="0" xfId="0" applyNumberFormat="1" applyFill="1"/>
    <xf numFmtId="0" fontId="0" fillId="3" borderId="0" xfId="0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7" fillId="0" borderId="0" xfId="0" applyNumberFormat="1" applyFont="1"/>
    <xf numFmtId="3" fontId="7" fillId="2" borderId="0" xfId="0" applyNumberFormat="1" applyFont="1" applyFill="1"/>
    <xf numFmtId="3" fontId="8" fillId="2" borderId="0" xfId="0" applyNumberFormat="1" applyFont="1" applyFill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0" fontId="7" fillId="4" borderId="0" xfId="0" applyFont="1" applyFill="1"/>
    <xf numFmtId="3" fontId="7" fillId="4" borderId="0" xfId="0" applyNumberFormat="1" applyFont="1" applyFill="1"/>
    <xf numFmtId="0" fontId="1" fillId="5" borderId="0" xfId="0" applyFont="1" applyFill="1"/>
    <xf numFmtId="3" fontId="1" fillId="5" borderId="0" xfId="0" applyNumberFormat="1" applyFont="1" applyFill="1"/>
    <xf numFmtId="0" fontId="1" fillId="0" borderId="0" xfId="0" applyFont="1" applyAlignment="1">
      <alignment horizontal="center"/>
    </xf>
  </cellXfs>
  <cellStyles count="2">
    <cellStyle name="Normal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"/>
  <sheetViews>
    <sheetView tabSelected="1" workbookViewId="0">
      <selection activeCell="H50" sqref="H50"/>
    </sheetView>
  </sheetViews>
  <sheetFormatPr defaultRowHeight="14.4" x14ac:dyDescent="0.3"/>
  <cols>
    <col min="1" max="1" width="11.44140625" customWidth="1"/>
    <col min="2" max="2" width="15" customWidth="1"/>
    <col min="3" max="3" width="14.5546875" customWidth="1"/>
    <col min="4" max="4" width="11.6640625" customWidth="1"/>
    <col min="8" max="8" width="9.109375" bestFit="1" customWidth="1"/>
  </cols>
  <sheetData>
    <row r="1" spans="1:8" x14ac:dyDescent="0.3">
      <c r="A1" t="s">
        <v>7</v>
      </c>
    </row>
    <row r="2" spans="1:8" x14ac:dyDescent="0.3">
      <c r="A2" t="s">
        <v>15</v>
      </c>
      <c r="F2" t="s">
        <v>0</v>
      </c>
    </row>
    <row r="3" spans="1:8" x14ac:dyDescent="0.3">
      <c r="A3" t="s">
        <v>16</v>
      </c>
    </row>
    <row r="4" spans="1:8" x14ac:dyDescent="0.3">
      <c r="A4" t="s">
        <v>9</v>
      </c>
    </row>
    <row r="5" spans="1:8" x14ac:dyDescent="0.3">
      <c r="A5" s="29" t="s">
        <v>14</v>
      </c>
      <c r="B5" s="29"/>
      <c r="C5" s="29"/>
      <c r="D5" s="29"/>
      <c r="E5" s="29"/>
      <c r="F5" s="29"/>
      <c r="G5" s="29"/>
      <c r="H5" s="29"/>
    </row>
    <row r="7" spans="1:8" x14ac:dyDescent="0.3">
      <c r="A7" t="s">
        <v>1</v>
      </c>
      <c r="B7" t="s">
        <v>10</v>
      </c>
      <c r="C7" t="s">
        <v>11</v>
      </c>
      <c r="D7" s="2" t="s">
        <v>3</v>
      </c>
      <c r="E7" s="11" t="s">
        <v>8</v>
      </c>
    </row>
    <row r="8" spans="1:8" x14ac:dyDescent="0.3">
      <c r="A8" s="3" t="s">
        <v>2</v>
      </c>
      <c r="B8" s="1"/>
      <c r="C8" s="1"/>
      <c r="D8" s="1"/>
    </row>
    <row r="9" spans="1:8" x14ac:dyDescent="0.3">
      <c r="A9" s="11" t="s">
        <v>4</v>
      </c>
      <c r="B9" s="12">
        <v>343181</v>
      </c>
      <c r="D9" s="9"/>
    </row>
    <row r="10" spans="1:8" x14ac:dyDescent="0.3">
      <c r="A10" s="2">
        <v>631</v>
      </c>
      <c r="B10">
        <v>0</v>
      </c>
      <c r="C10" s="1">
        <v>17418.439999999999</v>
      </c>
      <c r="D10" s="10" t="e">
        <f t="shared" ref="D10:D19" si="0">SUM(C10/B10)*100</f>
        <v>#DIV/0!</v>
      </c>
      <c r="E10" s="20">
        <v>17418</v>
      </c>
    </row>
    <row r="11" spans="1:8" x14ac:dyDescent="0.3">
      <c r="A11" s="2">
        <v>632</v>
      </c>
      <c r="B11" s="1">
        <v>0</v>
      </c>
      <c r="C11" s="1">
        <v>0</v>
      </c>
      <c r="D11" s="10" t="e">
        <f>SUM(C11/B11)*100</f>
        <v>#DIV/0!</v>
      </c>
      <c r="E11" s="12">
        <v>0</v>
      </c>
    </row>
    <row r="12" spans="1:8" x14ac:dyDescent="0.3">
      <c r="A12" s="2">
        <v>636</v>
      </c>
      <c r="B12" s="1">
        <v>0</v>
      </c>
      <c r="C12" s="1">
        <v>0</v>
      </c>
      <c r="D12" s="10" t="e">
        <f t="shared" si="0"/>
        <v>#DIV/0!</v>
      </c>
      <c r="E12" s="12">
        <v>0</v>
      </c>
    </row>
    <row r="13" spans="1:8" x14ac:dyDescent="0.3">
      <c r="A13" s="2">
        <v>639</v>
      </c>
      <c r="B13" s="1">
        <v>50000</v>
      </c>
      <c r="C13" s="1">
        <v>0</v>
      </c>
      <c r="D13" s="10">
        <f t="shared" si="0"/>
        <v>0</v>
      </c>
      <c r="E13" s="20">
        <v>-50000</v>
      </c>
      <c r="F13" s="1"/>
    </row>
    <row r="14" spans="1:8" x14ac:dyDescent="0.3">
      <c r="A14" s="2">
        <v>641</v>
      </c>
      <c r="B14" s="1">
        <v>300</v>
      </c>
      <c r="C14" s="1">
        <v>3</v>
      </c>
      <c r="D14" s="10">
        <f t="shared" si="0"/>
        <v>1</v>
      </c>
      <c r="E14" s="20">
        <f>+C14-B14</f>
        <v>-297</v>
      </c>
      <c r="F14" s="1"/>
    </row>
    <row r="15" spans="1:8" x14ac:dyDescent="0.3">
      <c r="A15" s="2">
        <v>661</v>
      </c>
      <c r="B15" s="1">
        <v>12000</v>
      </c>
      <c r="C15" s="1">
        <v>42377.11</v>
      </c>
      <c r="D15" s="10">
        <f t="shared" si="0"/>
        <v>353.14258333333333</v>
      </c>
      <c r="E15" s="20">
        <f>+C15-B15</f>
        <v>30377.11</v>
      </c>
      <c r="F15" s="1"/>
    </row>
    <row r="16" spans="1:8" x14ac:dyDescent="0.3">
      <c r="A16" s="2">
        <v>663</v>
      </c>
      <c r="B16" s="1">
        <v>14000</v>
      </c>
      <c r="C16" s="1">
        <v>0</v>
      </c>
      <c r="D16" s="10">
        <f t="shared" si="0"/>
        <v>0</v>
      </c>
      <c r="E16" s="20">
        <v>-14000</v>
      </c>
      <c r="F16" s="1"/>
    </row>
    <row r="17" spans="1:14" x14ac:dyDescent="0.3">
      <c r="A17" s="2">
        <v>671</v>
      </c>
      <c r="B17" s="1">
        <v>5192993</v>
      </c>
      <c r="C17" s="1">
        <v>5480878</v>
      </c>
      <c r="D17" s="10">
        <f t="shared" si="0"/>
        <v>105.54372016291953</v>
      </c>
      <c r="E17" s="21">
        <f>+C17-B17</f>
        <v>287885</v>
      </c>
      <c r="F17" s="1"/>
    </row>
    <row r="18" spans="1:14" s="24" customFormat="1" x14ac:dyDescent="0.3">
      <c r="A18" s="22">
        <v>7</v>
      </c>
      <c r="B18" s="23">
        <v>0</v>
      </c>
      <c r="C18" s="23">
        <v>62.499989999999997</v>
      </c>
      <c r="D18" s="19" t="e">
        <f t="shared" si="0"/>
        <v>#DIV/0!</v>
      </c>
      <c r="E18" s="20">
        <f>+C18-B18</f>
        <v>62.499989999999997</v>
      </c>
      <c r="F18" s="23"/>
    </row>
    <row r="19" spans="1:14" ht="15.6" x14ac:dyDescent="0.3">
      <c r="A19" s="6" t="s">
        <v>5</v>
      </c>
      <c r="B19" s="7">
        <f>SUM(B9:B18)</f>
        <v>5612474</v>
      </c>
      <c r="C19" s="7">
        <f>SUM(C9:C18)</f>
        <v>5540739.0499900002</v>
      </c>
      <c r="D19" s="10">
        <f t="shared" si="0"/>
        <v>98.721865793765815</v>
      </c>
      <c r="E19" s="12">
        <f>+C19-B19</f>
        <v>-71734.950009999797</v>
      </c>
      <c r="F19" s="1"/>
    </row>
    <row r="20" spans="1:14" x14ac:dyDescent="0.3">
      <c r="A20" s="2"/>
      <c r="B20" s="1"/>
      <c r="C20" s="1"/>
      <c r="D20" s="1"/>
      <c r="E20" s="11"/>
      <c r="H20" s="10"/>
      <c r="N20" s="1"/>
    </row>
    <row r="21" spans="1:14" x14ac:dyDescent="0.3">
      <c r="A21" s="4" t="s">
        <v>6</v>
      </c>
      <c r="B21" s="1"/>
      <c r="C21" s="1"/>
      <c r="D21" s="1"/>
      <c r="E21" s="11"/>
    </row>
    <row r="22" spans="1:14" x14ac:dyDescent="0.3">
      <c r="A22" s="2">
        <v>311</v>
      </c>
      <c r="B22" s="1">
        <v>3678871</v>
      </c>
      <c r="C22" s="1">
        <v>3789974.79</v>
      </c>
      <c r="D22" s="10">
        <f>SUM(C22/B22)*100</f>
        <v>103.02005126029155</v>
      </c>
      <c r="E22" s="12">
        <f t="shared" ref="E22:E31" si="1">+C22-B22</f>
        <v>111103.79000000004</v>
      </c>
      <c r="F22" s="1"/>
      <c r="H22" s="1"/>
    </row>
    <row r="23" spans="1:14" x14ac:dyDescent="0.3">
      <c r="A23" s="2">
        <v>312</v>
      </c>
      <c r="B23" s="1">
        <v>130181</v>
      </c>
      <c r="C23" s="1">
        <v>107531.97</v>
      </c>
      <c r="D23" s="19">
        <f t="shared" ref="D23:D50" si="2">SUM(C23/B23)*100</f>
        <v>82.601892749325941</v>
      </c>
      <c r="E23" s="20">
        <f t="shared" si="1"/>
        <v>-22649.03</v>
      </c>
      <c r="F23" s="1"/>
    </row>
    <row r="24" spans="1:14" x14ac:dyDescent="0.3">
      <c r="A24" s="2">
        <v>313</v>
      </c>
      <c r="B24" s="1">
        <v>607513</v>
      </c>
      <c r="C24" s="1">
        <v>625345.82999999996</v>
      </c>
      <c r="D24" s="10">
        <f t="shared" si="2"/>
        <v>102.93538245272119</v>
      </c>
      <c r="E24" s="12">
        <f t="shared" si="1"/>
        <v>17832.829999999958</v>
      </c>
      <c r="F24" s="1"/>
    </row>
    <row r="25" spans="1:14" x14ac:dyDescent="0.3">
      <c r="A25" s="4">
        <v>31</v>
      </c>
      <c r="B25" s="5">
        <f>SUM(B22:B24)</f>
        <v>4416565</v>
      </c>
      <c r="C25" s="5">
        <f>SUM(C22:C24)</f>
        <v>4522852.59</v>
      </c>
      <c r="D25" s="10">
        <f t="shared" si="2"/>
        <v>102.406566868143</v>
      </c>
      <c r="E25" s="12">
        <f t="shared" si="1"/>
        <v>106287.58999999985</v>
      </c>
      <c r="F25" s="1"/>
      <c r="H25" s="1"/>
    </row>
    <row r="26" spans="1:14" x14ac:dyDescent="0.3">
      <c r="A26" s="2">
        <v>321</v>
      </c>
      <c r="B26" s="1">
        <v>68094</v>
      </c>
      <c r="C26" s="1">
        <v>93097.23</v>
      </c>
      <c r="D26" s="19">
        <f t="shared" si="2"/>
        <v>136.71869768261519</v>
      </c>
      <c r="E26" s="20">
        <f t="shared" si="1"/>
        <v>25003.229999999996</v>
      </c>
      <c r="F26" s="1"/>
    </row>
    <row r="27" spans="1:14" x14ac:dyDescent="0.3">
      <c r="A27" s="2">
        <v>322</v>
      </c>
      <c r="B27" s="1">
        <v>146196</v>
      </c>
      <c r="C27" s="1">
        <v>90145.82</v>
      </c>
      <c r="D27" s="19">
        <f t="shared" si="2"/>
        <v>61.660934635694552</v>
      </c>
      <c r="E27" s="20">
        <f t="shared" si="1"/>
        <v>-56050.179999999993</v>
      </c>
      <c r="F27" s="1"/>
    </row>
    <row r="28" spans="1:14" x14ac:dyDescent="0.3">
      <c r="A28" s="2">
        <v>323</v>
      </c>
      <c r="B28" s="1">
        <f>534569+3000+19000+50000</f>
        <v>606569</v>
      </c>
      <c r="C28" s="1">
        <v>833125.1</v>
      </c>
      <c r="D28" s="19">
        <f t="shared" si="2"/>
        <v>137.35042509590829</v>
      </c>
      <c r="E28" s="12">
        <f t="shared" si="1"/>
        <v>226556.09999999998</v>
      </c>
      <c r="F28" s="1"/>
    </row>
    <row r="29" spans="1:14" x14ac:dyDescent="0.3">
      <c r="A29" s="2">
        <v>324</v>
      </c>
      <c r="B29" s="1">
        <f>1512+4300</f>
        <v>5812</v>
      </c>
      <c r="C29" s="1">
        <v>0</v>
      </c>
      <c r="D29" s="10">
        <f t="shared" si="2"/>
        <v>0</v>
      </c>
      <c r="E29" s="12">
        <f t="shared" si="1"/>
        <v>-5812</v>
      </c>
      <c r="F29" s="1"/>
    </row>
    <row r="30" spans="1:14" x14ac:dyDescent="0.3">
      <c r="A30" s="2">
        <v>329</v>
      </c>
      <c r="B30" s="1">
        <v>26057</v>
      </c>
      <c r="C30" s="1">
        <v>56054.74</v>
      </c>
      <c r="D30" s="19">
        <f t="shared" si="2"/>
        <v>215.12353686149592</v>
      </c>
      <c r="E30" s="20">
        <f t="shared" si="1"/>
        <v>29997.739999999998</v>
      </c>
      <c r="F30" s="1"/>
    </row>
    <row r="31" spans="1:14" x14ac:dyDescent="0.3">
      <c r="A31" s="4">
        <v>32</v>
      </c>
      <c r="B31" s="5">
        <f>SUM(B26:B30)</f>
        <v>852728</v>
      </c>
      <c r="C31" s="5">
        <f>SUM(C26:C30)</f>
        <v>1072422.8899999999</v>
      </c>
      <c r="D31" s="19">
        <f t="shared" si="2"/>
        <v>125.76377109699692</v>
      </c>
      <c r="E31" s="20">
        <f t="shared" si="1"/>
        <v>219694.8899999999</v>
      </c>
      <c r="F31" s="1"/>
    </row>
    <row r="32" spans="1:14" x14ac:dyDescent="0.3">
      <c r="A32" s="2">
        <v>341</v>
      </c>
      <c r="B32" s="1">
        <v>0</v>
      </c>
      <c r="C32" s="1">
        <v>0</v>
      </c>
      <c r="D32" s="10" t="e">
        <f t="shared" si="2"/>
        <v>#DIV/0!</v>
      </c>
      <c r="E32" s="12">
        <v>0</v>
      </c>
      <c r="F32" s="1"/>
    </row>
    <row r="33" spans="1:10" x14ac:dyDescent="0.3">
      <c r="A33" s="2">
        <v>342</v>
      </c>
      <c r="B33" s="1">
        <v>0</v>
      </c>
      <c r="C33" s="1">
        <v>0</v>
      </c>
      <c r="D33" s="10" t="e">
        <f t="shared" si="2"/>
        <v>#DIV/0!</v>
      </c>
      <c r="E33" s="12">
        <v>0</v>
      </c>
      <c r="F33" s="1"/>
    </row>
    <row r="34" spans="1:10" x14ac:dyDescent="0.3">
      <c r="A34" s="2">
        <v>343</v>
      </c>
      <c r="B34" s="1">
        <v>0</v>
      </c>
      <c r="C34" s="1">
        <v>3604.45</v>
      </c>
      <c r="D34" s="10" t="e">
        <f t="shared" si="2"/>
        <v>#DIV/0!</v>
      </c>
      <c r="E34" s="20">
        <v>3604</v>
      </c>
      <c r="F34" s="1"/>
    </row>
    <row r="35" spans="1:10" x14ac:dyDescent="0.3">
      <c r="A35" s="4">
        <v>34</v>
      </c>
      <c r="B35" s="5">
        <f>SUM(B34)</f>
        <v>0</v>
      </c>
      <c r="C35" s="5">
        <f>SUM(C34)</f>
        <v>3604.45</v>
      </c>
      <c r="D35" s="10" t="e">
        <f t="shared" si="2"/>
        <v>#DIV/0!</v>
      </c>
      <c r="E35" s="12">
        <v>3604</v>
      </c>
      <c r="F35" s="1"/>
      <c r="J35" s="1"/>
    </row>
    <row r="36" spans="1:10" x14ac:dyDescent="0.3">
      <c r="A36" s="4">
        <v>35</v>
      </c>
      <c r="B36" s="1">
        <v>0</v>
      </c>
      <c r="C36" s="1">
        <v>0</v>
      </c>
      <c r="D36" s="10" t="e">
        <f t="shared" si="2"/>
        <v>#DIV/0!</v>
      </c>
      <c r="E36" s="12">
        <v>0</v>
      </c>
      <c r="F36" s="1"/>
      <c r="I36" s="1"/>
    </row>
    <row r="37" spans="1:10" x14ac:dyDescent="0.3">
      <c r="A37" s="4">
        <v>36</v>
      </c>
      <c r="B37" s="1">
        <v>0</v>
      </c>
      <c r="C37" s="1">
        <v>0</v>
      </c>
      <c r="D37" s="10" t="e">
        <f t="shared" si="2"/>
        <v>#DIV/0!</v>
      </c>
      <c r="E37" s="12">
        <v>0</v>
      </c>
      <c r="F37" s="1"/>
    </row>
    <row r="38" spans="1:10" x14ac:dyDescent="0.3">
      <c r="A38" s="4">
        <v>37</v>
      </c>
      <c r="B38" s="1">
        <v>0</v>
      </c>
      <c r="C38" s="5">
        <v>0</v>
      </c>
      <c r="D38" s="10" t="e">
        <f t="shared" si="2"/>
        <v>#DIV/0!</v>
      </c>
      <c r="E38" s="12">
        <v>0</v>
      </c>
      <c r="F38" s="1"/>
    </row>
    <row r="39" spans="1:10" x14ac:dyDescent="0.3">
      <c r="A39" s="4">
        <v>38</v>
      </c>
      <c r="B39" s="1">
        <v>0</v>
      </c>
      <c r="C39" s="1">
        <v>0</v>
      </c>
      <c r="D39" s="10" t="e">
        <f t="shared" si="2"/>
        <v>#DIV/0!</v>
      </c>
      <c r="E39" s="12">
        <v>0</v>
      </c>
      <c r="F39" s="1"/>
    </row>
    <row r="40" spans="1:10" ht="15.6" x14ac:dyDescent="0.3">
      <c r="A40" s="6">
        <v>3</v>
      </c>
      <c r="B40" s="7">
        <f>B25+B31+B35</f>
        <v>5269293</v>
      </c>
      <c r="C40" s="7">
        <f>C25+C31+C35+C39</f>
        <v>5598879.9299999997</v>
      </c>
      <c r="D40" s="10">
        <f t="shared" si="2"/>
        <v>106.25486056668323</v>
      </c>
      <c r="E40" s="12">
        <f>+C40-B40</f>
        <v>329586.9299999997</v>
      </c>
      <c r="F40" s="1"/>
      <c r="I40" s="1"/>
    </row>
    <row r="41" spans="1:10" x14ac:dyDescent="0.3">
      <c r="A41" s="4">
        <v>41</v>
      </c>
      <c r="B41" s="1">
        <v>0</v>
      </c>
      <c r="C41" s="1">
        <v>0</v>
      </c>
      <c r="D41" s="10" t="e">
        <f t="shared" si="2"/>
        <v>#DIV/0!</v>
      </c>
      <c r="E41" s="12">
        <v>0</v>
      </c>
      <c r="F41" s="1"/>
    </row>
    <row r="42" spans="1:10" x14ac:dyDescent="0.3">
      <c r="A42" s="2">
        <v>421</v>
      </c>
      <c r="B42" s="1">
        <v>0</v>
      </c>
      <c r="C42" s="1">
        <v>0</v>
      </c>
      <c r="D42" s="10" t="e">
        <f t="shared" si="2"/>
        <v>#DIV/0!</v>
      </c>
      <c r="E42" s="12">
        <v>0</v>
      </c>
      <c r="F42" s="1"/>
    </row>
    <row r="43" spans="1:10" x14ac:dyDescent="0.3">
      <c r="A43" s="2">
        <v>422</v>
      </c>
      <c r="B43" s="1">
        <v>0</v>
      </c>
      <c r="C43" s="1">
        <v>41918.839999999997</v>
      </c>
      <c r="D43" s="10" t="e">
        <f t="shared" si="2"/>
        <v>#DIV/0!</v>
      </c>
      <c r="E43" s="12">
        <v>41919</v>
      </c>
      <c r="F43" s="1"/>
    </row>
    <row r="44" spans="1:10" x14ac:dyDescent="0.3">
      <c r="A44" s="2">
        <v>423</v>
      </c>
      <c r="B44" s="1">
        <v>0</v>
      </c>
      <c r="C44" s="1">
        <v>0</v>
      </c>
      <c r="D44" s="10" t="e">
        <f t="shared" si="2"/>
        <v>#DIV/0!</v>
      </c>
      <c r="E44" s="12">
        <v>0</v>
      </c>
      <c r="F44" s="1"/>
    </row>
    <row r="45" spans="1:10" x14ac:dyDescent="0.3">
      <c r="A45" s="2">
        <v>424</v>
      </c>
      <c r="B45" s="1">
        <v>0</v>
      </c>
      <c r="C45" s="1">
        <v>1200</v>
      </c>
      <c r="D45" s="10" t="e">
        <f t="shared" si="2"/>
        <v>#DIV/0!</v>
      </c>
      <c r="E45" s="12">
        <v>1200</v>
      </c>
      <c r="F45" s="1"/>
      <c r="I45" s="1"/>
    </row>
    <row r="46" spans="1:10" x14ac:dyDescent="0.3">
      <c r="A46" s="4">
        <v>42</v>
      </c>
      <c r="B46" s="5">
        <f>SUM(B43:B45)</f>
        <v>0</v>
      </c>
      <c r="C46" s="5">
        <f>SUM(C43:C45)</f>
        <v>43118.84</v>
      </c>
      <c r="D46" s="10" t="e">
        <f t="shared" si="2"/>
        <v>#DIV/0!</v>
      </c>
      <c r="E46" s="12">
        <v>43119</v>
      </c>
      <c r="F46" s="1"/>
    </row>
    <row r="47" spans="1:10" x14ac:dyDescent="0.3">
      <c r="A47" s="2">
        <v>451</v>
      </c>
      <c r="B47" s="1">
        <v>0</v>
      </c>
      <c r="C47" s="1">
        <v>0</v>
      </c>
      <c r="D47" s="10" t="e">
        <f t="shared" si="2"/>
        <v>#DIV/0!</v>
      </c>
      <c r="E47" s="12">
        <v>0</v>
      </c>
      <c r="F47" s="1"/>
    </row>
    <row r="48" spans="1:10" x14ac:dyDescent="0.3">
      <c r="A48" s="4">
        <v>45</v>
      </c>
      <c r="B48" s="5">
        <f>SUM(B47)</f>
        <v>0</v>
      </c>
      <c r="C48" s="5">
        <f>SUM(C47)</f>
        <v>0</v>
      </c>
      <c r="D48" s="10" t="e">
        <f t="shared" si="2"/>
        <v>#DIV/0!</v>
      </c>
      <c r="E48" s="12">
        <v>0</v>
      </c>
      <c r="F48" s="1"/>
      <c r="I48" s="1"/>
    </row>
    <row r="49" spans="1:9" ht="15.6" x14ac:dyDescent="0.3">
      <c r="A49" s="6">
        <v>4</v>
      </c>
      <c r="B49" s="7">
        <f>B46+B48</f>
        <v>0</v>
      </c>
      <c r="C49" s="7">
        <f>C46+C48</f>
        <v>43118.84</v>
      </c>
      <c r="D49" s="10" t="e">
        <f t="shared" si="2"/>
        <v>#DIV/0!</v>
      </c>
      <c r="E49" s="20">
        <v>43119</v>
      </c>
      <c r="F49" s="1"/>
      <c r="I49" s="1"/>
    </row>
    <row r="50" spans="1:9" ht="15.6" x14ac:dyDescent="0.3">
      <c r="A50" s="8" t="s">
        <v>5</v>
      </c>
      <c r="B50" s="7">
        <f>B40+B49</f>
        <v>5269293</v>
      </c>
      <c r="C50" s="7">
        <f>C40+C49</f>
        <v>5641998.7699999996</v>
      </c>
      <c r="D50" s="10">
        <f t="shared" si="2"/>
        <v>107.07316465415757</v>
      </c>
      <c r="E50" s="12">
        <f>+C50-B50</f>
        <v>372705.76999999955</v>
      </c>
      <c r="F50" s="1"/>
      <c r="H50" s="1"/>
    </row>
    <row r="51" spans="1:9" x14ac:dyDescent="0.3">
      <c r="A51" s="25" t="s">
        <v>13</v>
      </c>
      <c r="B51" s="26"/>
      <c r="C51" s="26">
        <f>C19-C50</f>
        <v>-101259.72000999935</v>
      </c>
      <c r="D51" s="1"/>
    </row>
    <row r="52" spans="1:9" x14ac:dyDescent="0.3">
      <c r="A52" s="27" t="s">
        <v>12</v>
      </c>
      <c r="B52" s="28"/>
      <c r="C52" s="28">
        <f>B9+C51</f>
        <v>241921.27999000065</v>
      </c>
      <c r="D52" s="1"/>
    </row>
    <row r="53" spans="1:9" s="15" customFormat="1" x14ac:dyDescent="0.3">
      <c r="B53" s="14"/>
      <c r="C53" s="14"/>
      <c r="D53" s="14"/>
    </row>
    <row r="54" spans="1:9" s="15" customFormat="1" ht="15.6" x14ac:dyDescent="0.3">
      <c r="A54" s="16"/>
      <c r="B54" s="14"/>
      <c r="C54" s="14"/>
      <c r="D54" s="14"/>
    </row>
    <row r="55" spans="1:9" s="15" customFormat="1" ht="15.6" x14ac:dyDescent="0.3">
      <c r="A55" s="16"/>
      <c r="B55" s="14"/>
      <c r="C55" s="14"/>
      <c r="D55" s="14"/>
    </row>
    <row r="56" spans="1:9" s="15" customFormat="1" ht="15.6" x14ac:dyDescent="0.3">
      <c r="A56" s="13"/>
      <c r="B56" s="14"/>
      <c r="C56" s="14"/>
      <c r="D56" s="14"/>
    </row>
    <row r="57" spans="1:9" s="15" customFormat="1" ht="15.6" x14ac:dyDescent="0.3">
      <c r="A57" s="16"/>
      <c r="B57" s="14"/>
      <c r="C57" s="14"/>
      <c r="D57" s="14"/>
    </row>
    <row r="58" spans="1:9" s="15" customFormat="1" ht="15.6" x14ac:dyDescent="0.3">
      <c r="A58" s="13"/>
      <c r="B58" s="14"/>
      <c r="C58" s="14"/>
      <c r="D58" s="14"/>
    </row>
    <row r="59" spans="1:9" s="15" customFormat="1" ht="15.6" x14ac:dyDescent="0.3">
      <c r="A59" s="13"/>
      <c r="B59" s="14"/>
      <c r="C59" s="14"/>
      <c r="D59" s="14"/>
    </row>
    <row r="60" spans="1:9" s="15" customFormat="1" ht="15.6" x14ac:dyDescent="0.3">
      <c r="A60" s="16"/>
      <c r="B60" s="14"/>
      <c r="C60" s="14"/>
      <c r="D60" s="14"/>
    </row>
    <row r="61" spans="1:9" s="15" customFormat="1" ht="15.6" x14ac:dyDescent="0.3">
      <c r="A61" s="16"/>
      <c r="B61" s="14"/>
      <c r="C61" s="14"/>
      <c r="D61" s="14"/>
    </row>
    <row r="62" spans="1:9" s="15" customFormat="1" ht="15.6" x14ac:dyDescent="0.3">
      <c r="A62" s="16"/>
      <c r="B62" s="14"/>
      <c r="C62" s="14"/>
      <c r="D62" s="14"/>
    </row>
    <row r="63" spans="1:9" s="15" customFormat="1" ht="15.6" x14ac:dyDescent="0.3">
      <c r="A63" s="16"/>
      <c r="B63" s="14"/>
      <c r="C63" s="14"/>
      <c r="D63" s="14"/>
    </row>
    <row r="64" spans="1:9" s="15" customFormat="1" ht="15.6" x14ac:dyDescent="0.3">
      <c r="A64" s="16"/>
      <c r="B64" s="14"/>
      <c r="C64" s="14"/>
      <c r="D64" s="14"/>
    </row>
    <row r="65" spans="1:4" s="15" customFormat="1" x14ac:dyDescent="0.3">
      <c r="A65" s="17"/>
      <c r="B65" s="14"/>
      <c r="C65" s="14"/>
      <c r="D65" s="14"/>
    </row>
    <row r="66" spans="1:4" s="15" customFormat="1" ht="15.6" x14ac:dyDescent="0.3">
      <c r="A66" s="18"/>
      <c r="B66" s="14"/>
      <c r="C66" s="14"/>
      <c r="D66" s="14"/>
    </row>
    <row r="67" spans="1:4" s="15" customFormat="1" x14ac:dyDescent="0.3">
      <c r="B67" s="14"/>
      <c r="C67" s="14"/>
      <c r="D67" s="14"/>
    </row>
    <row r="68" spans="1:4" x14ac:dyDescent="0.3">
      <c r="B68" s="1"/>
      <c r="C68" s="1"/>
      <c r="D68" s="1"/>
    </row>
    <row r="69" spans="1:4" x14ac:dyDescent="0.3">
      <c r="B69" s="1"/>
      <c r="C69" s="1"/>
      <c r="D69" s="1"/>
    </row>
    <row r="70" spans="1:4" x14ac:dyDescent="0.3">
      <c r="B70" s="1"/>
      <c r="C70" s="1"/>
      <c r="D70" s="1"/>
    </row>
    <row r="71" spans="1:4" x14ac:dyDescent="0.3">
      <c r="B71" s="1"/>
      <c r="C71" s="1"/>
      <c r="D71" s="1"/>
    </row>
    <row r="72" spans="1:4" x14ac:dyDescent="0.3">
      <c r="B72" s="1"/>
      <c r="C72" s="1"/>
      <c r="D72" s="1"/>
    </row>
    <row r="73" spans="1:4" x14ac:dyDescent="0.3">
      <c r="B73" s="1"/>
      <c r="C73" s="1"/>
      <c r="D73" s="1"/>
    </row>
    <row r="74" spans="1:4" x14ac:dyDescent="0.3">
      <c r="B74" s="1"/>
      <c r="C74" s="1"/>
      <c r="D74" s="1"/>
    </row>
    <row r="75" spans="1:4" x14ac:dyDescent="0.3">
      <c r="B75" s="1"/>
      <c r="C75" s="1"/>
      <c r="D75" s="1"/>
    </row>
    <row r="76" spans="1:4" x14ac:dyDescent="0.3">
      <c r="B76" s="1"/>
      <c r="C76" s="1"/>
      <c r="D76" s="1"/>
    </row>
    <row r="77" spans="1:4" x14ac:dyDescent="0.3">
      <c r="B77" s="1"/>
      <c r="C77" s="1"/>
      <c r="D77" s="1"/>
    </row>
    <row r="78" spans="1:4" x14ac:dyDescent="0.3">
      <c r="B78" s="1"/>
      <c r="C78" s="1"/>
      <c r="D78" s="1"/>
    </row>
    <row r="79" spans="1:4" x14ac:dyDescent="0.3">
      <c r="B79" s="1"/>
      <c r="C79" s="1"/>
      <c r="D79" s="1"/>
    </row>
    <row r="80" spans="1:4" x14ac:dyDescent="0.3">
      <c r="B80" s="1"/>
      <c r="C80" s="1"/>
      <c r="D80" s="1"/>
    </row>
    <row r="81" spans="2:4" x14ac:dyDescent="0.3">
      <c r="B81" s="1"/>
      <c r="C81" s="1"/>
      <c r="D81" s="1"/>
    </row>
    <row r="82" spans="2:4" x14ac:dyDescent="0.3">
      <c r="B82" s="1"/>
      <c r="C82" s="1"/>
      <c r="D82" s="1"/>
    </row>
    <row r="83" spans="2:4" x14ac:dyDescent="0.3">
      <c r="B83" s="1"/>
      <c r="C83" s="1"/>
      <c r="D83" s="1"/>
    </row>
    <row r="84" spans="2:4" x14ac:dyDescent="0.3">
      <c r="B84" s="1"/>
      <c r="C84" s="1"/>
      <c r="D84" s="1"/>
    </row>
    <row r="85" spans="2:4" x14ac:dyDescent="0.3">
      <c r="B85" s="1"/>
      <c r="C85" s="1"/>
      <c r="D85" s="1"/>
    </row>
    <row r="86" spans="2:4" x14ac:dyDescent="0.3">
      <c r="B86" s="1"/>
      <c r="C86" s="1"/>
      <c r="D86" s="1"/>
    </row>
    <row r="87" spans="2:4" x14ac:dyDescent="0.3">
      <c r="B87" s="1"/>
      <c r="C87" s="1"/>
      <c r="D87" s="1"/>
    </row>
    <row r="88" spans="2:4" x14ac:dyDescent="0.3">
      <c r="B88" s="1"/>
      <c r="C88" s="1"/>
      <c r="D88" s="1"/>
    </row>
    <row r="89" spans="2:4" x14ac:dyDescent="0.3">
      <c r="B89" s="1"/>
      <c r="C89" s="1"/>
      <c r="D89" s="1"/>
    </row>
    <row r="90" spans="2:4" x14ac:dyDescent="0.3">
      <c r="B90" s="1"/>
      <c r="C90" s="1"/>
      <c r="D90" s="1"/>
    </row>
    <row r="91" spans="2:4" x14ac:dyDescent="0.3">
      <c r="B91" s="1"/>
      <c r="C91" s="1"/>
      <c r="D91" s="1"/>
    </row>
    <row r="92" spans="2:4" x14ac:dyDescent="0.3">
      <c r="B92" s="1"/>
      <c r="C92" s="1"/>
      <c r="D92" s="1"/>
    </row>
    <row r="93" spans="2:4" x14ac:dyDescent="0.3">
      <c r="B93" s="1"/>
      <c r="C93" s="1"/>
      <c r="D93" s="1"/>
    </row>
    <row r="94" spans="2:4" x14ac:dyDescent="0.3">
      <c r="B94" s="1"/>
      <c r="C94" s="1"/>
      <c r="D94" s="1"/>
    </row>
    <row r="95" spans="2:4" x14ac:dyDescent="0.3">
      <c r="B95" s="1"/>
      <c r="C95" s="1"/>
      <c r="D95" s="1"/>
    </row>
    <row r="96" spans="2:4" x14ac:dyDescent="0.3">
      <c r="B96" s="1"/>
      <c r="C96" s="1"/>
      <c r="D96" s="1"/>
    </row>
    <row r="97" spans="2:4" x14ac:dyDescent="0.3">
      <c r="B97" s="1"/>
      <c r="C97" s="1"/>
      <c r="D97" s="1"/>
    </row>
    <row r="98" spans="2:4" x14ac:dyDescent="0.3">
      <c r="B98" s="1"/>
      <c r="C98" s="1"/>
      <c r="D98" s="1"/>
    </row>
    <row r="99" spans="2:4" x14ac:dyDescent="0.3">
      <c r="B99" s="1"/>
      <c r="C99" s="1"/>
      <c r="D99" s="1"/>
    </row>
    <row r="100" spans="2:4" x14ac:dyDescent="0.3">
      <c r="B100" s="1"/>
      <c r="C100" s="1"/>
      <c r="D100" s="1"/>
    </row>
    <row r="101" spans="2:4" x14ac:dyDescent="0.3">
      <c r="B101" s="1"/>
      <c r="C101" s="1"/>
      <c r="D101" s="1"/>
    </row>
    <row r="102" spans="2:4" x14ac:dyDescent="0.3">
      <c r="B102" s="1"/>
      <c r="C102" s="1"/>
      <c r="D102" s="1"/>
    </row>
    <row r="103" spans="2:4" x14ac:dyDescent="0.3">
      <c r="B103" s="1"/>
      <c r="C103" s="1"/>
      <c r="D103" s="1"/>
    </row>
    <row r="104" spans="2:4" x14ac:dyDescent="0.3">
      <c r="B104" s="1"/>
      <c r="C104" s="1"/>
      <c r="D104" s="1"/>
    </row>
    <row r="105" spans="2:4" x14ac:dyDescent="0.3">
      <c r="B105" s="1"/>
      <c r="C105" s="1"/>
      <c r="D105" s="1"/>
    </row>
    <row r="106" spans="2:4" x14ac:dyDescent="0.3">
      <c r="B106" s="1"/>
      <c r="C106" s="1"/>
      <c r="D106" s="1"/>
    </row>
    <row r="107" spans="2:4" x14ac:dyDescent="0.3">
      <c r="B107" s="1"/>
      <c r="C107" s="1"/>
      <c r="D107" s="1"/>
    </row>
  </sheetData>
  <mergeCells count="1">
    <mergeCell ref="A5:H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lsupek</dc:creator>
  <cp:lastModifiedBy>Natasha Kathleen Ružić</cp:lastModifiedBy>
  <cp:lastPrinted>2021-02-06T13:01:25Z</cp:lastPrinted>
  <dcterms:created xsi:type="dcterms:W3CDTF">2020-02-24T12:53:57Z</dcterms:created>
  <dcterms:modified xsi:type="dcterms:W3CDTF">2025-07-21T18:20:21Z</dcterms:modified>
</cp:coreProperties>
</file>